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<sst xmlns="http://schemas.openxmlformats.org/spreadsheetml/2006/main" count="48" uniqueCount="22">
  <si>
    <t xml:space="preserve">Numărul cererilor de eliberare acte/informaţii soluţionate la nivel central, prin Direcţia Valorificare Date, Registrul Comerţului, în anul 2016 </t>
  </si>
  <si>
    <t>Categoria cererii</t>
  </si>
  <si>
    <t>Numărul cererilor soluţionate</t>
  </si>
  <si>
    <t>Număr entităţi pentru care au fost eliberate informaţii</t>
  </si>
  <si>
    <t>Total, din care:</t>
  </si>
  <si>
    <t>Contra cost</t>
  </si>
  <si>
    <t>Gratuit</t>
  </si>
  <si>
    <t>Nr.</t>
  </si>
  <si>
    <t>%</t>
  </si>
  <si>
    <t>Total general cereri soluţionate, din care:</t>
  </si>
  <si>
    <t>verificare</t>
  </si>
  <si>
    <t>Certificat constatator</t>
  </si>
  <si>
    <t>Extras de registru</t>
  </si>
  <si>
    <t>Informatii punctuale de bază</t>
  </si>
  <si>
    <t>Informatii punctuale extinse</t>
  </si>
  <si>
    <t>Informatii raport istoric</t>
  </si>
  <si>
    <t>Informatii pentru serii de firme grupate pe criterii</t>
  </si>
  <si>
    <t>Informatii statistice</t>
  </si>
  <si>
    <t>Fisa sintetica investitie straina</t>
  </si>
  <si>
    <t>Nr. total cereri soluţionate off-line, la sediul ONRC, din care:</t>
  </si>
  <si>
    <t>Nr. cereri soluţionate o-line prin serviciul RECOM, din care:</t>
  </si>
  <si>
    <t>Nr. cereri soluţionate o-line prin serviciul INFOCERT, din care: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</si>
</sst>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5">
      <alignment/>
      <protection/>
    </xf>
    <xf numFmtId="0" fontId="2" fillId="0" borderId="0" xfId="15" applyFont="1" applyBorder="1" applyAlignment="1">
      <alignment horizontal="center" wrapText="1"/>
      <protection/>
    </xf>
    <xf numFmtId="0" fontId="3" fillId="0" borderId="0" xfId="15" applyFont="1">
      <alignment/>
      <protection/>
    </xf>
    <xf numFmtId="0" fontId="2" fillId="0" borderId="1" xfId="15" applyFont="1" applyBorder="1" applyAlignment="1">
      <alignment horizontal="center" vertical="center" wrapText="1"/>
      <protection/>
    </xf>
    <xf numFmtId="0" fontId="2" fillId="0" borderId="1" xfId="15" applyFont="1" applyBorder="1" applyAlignment="1">
      <alignment horizontal="center" wrapText="1"/>
      <protection/>
    </xf>
    <xf numFmtId="0" fontId="2" fillId="0" borderId="1" xfId="15" applyFont="1" applyBorder="1" applyAlignment="1">
      <alignment horizontal="center"/>
      <protection/>
    </xf>
    <xf numFmtId="0" fontId="2" fillId="0" borderId="1" xfId="15" applyFont="1" applyBorder="1" applyAlignment="1">
      <alignment horizontal="center" vertical="center" wrapText="1"/>
      <protection/>
    </xf>
    <xf numFmtId="3" fontId="2" fillId="0" borderId="1" xfId="15" applyNumberFormat="1" applyFont="1" applyBorder="1" applyAlignment="1">
      <alignment horizontal="center" vertical="center"/>
      <protection/>
    </xf>
    <xf numFmtId="164" fontId="2" fillId="0" borderId="1" xfId="15" applyNumberFormat="1" applyFont="1" applyBorder="1" applyAlignment="1">
      <alignment horizontal="center" vertical="center"/>
      <protection/>
    </xf>
    <xf numFmtId="0" fontId="4" fillId="0" borderId="0" xfId="15" applyFont="1">
      <alignment/>
      <protection/>
    </xf>
    <xf numFmtId="0" fontId="5" fillId="0" borderId="1" xfId="15" applyFont="1" applyBorder="1">
      <alignment/>
      <protection/>
    </xf>
    <xf numFmtId="3" fontId="2" fillId="0" borderId="1" xfId="15" applyNumberFormat="1" applyFont="1" applyBorder="1" applyAlignment="1">
      <alignment horizontal="right" vertical="center"/>
      <protection/>
    </xf>
    <xf numFmtId="3" fontId="5" fillId="0" borderId="1" xfId="15" applyNumberFormat="1" applyFont="1" applyBorder="1">
      <alignment/>
      <protection/>
    </xf>
    <xf numFmtId="164" fontId="5" fillId="0" borderId="1" xfId="15" applyNumberFormat="1" applyFont="1" applyBorder="1" applyAlignment="1">
      <alignment horizontal="center" vertical="center"/>
      <protection/>
    </xf>
    <xf numFmtId="0" fontId="2" fillId="0" borderId="1" xfId="15" applyFont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00" workbookViewId="0" topLeftCell="A1">
      <selection activeCell="E32" sqref="E32"/>
    </sheetView>
  </sheetViews>
  <sheetFormatPr defaultColWidth="9.140625" defaultRowHeight="12.75"/>
  <cols>
    <col min="1" max="1" width="51.00390625" style="3" customWidth="1"/>
    <col min="2" max="2" width="10.28125" style="3" customWidth="1"/>
    <col min="3" max="3" width="8.00390625" style="3" customWidth="1"/>
    <col min="4" max="4" width="9.421875" style="3" customWidth="1"/>
    <col min="5" max="5" width="7.421875" style="3" customWidth="1"/>
    <col min="6" max="6" width="8.140625" style="3" customWidth="1"/>
    <col min="7" max="7" width="6.28125" style="3" customWidth="1"/>
    <col min="8" max="8" width="9.7109375" style="3" customWidth="1"/>
    <col min="9" max="9" width="7.140625" style="3" customWidth="1"/>
    <col min="10" max="10" width="10.28125" style="3" customWidth="1"/>
    <col min="11" max="11" width="6.8515625" style="3" customWidth="1"/>
    <col min="12" max="12" width="9.140625" style="3" customWidth="1"/>
    <col min="13" max="13" width="6.421875" style="3" customWidth="1"/>
    <col min="14" max="16384" width="8.7109375" style="3" customWidth="1"/>
  </cols>
  <sheetData>
    <row r="1" spans="1:13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4.25" customHeight="1">
      <c r="A3" s="4" t="s">
        <v>1</v>
      </c>
      <c r="B3" s="4" t="s">
        <v>2</v>
      </c>
      <c r="C3" s="4"/>
      <c r="D3" s="4"/>
      <c r="E3" s="4"/>
      <c r="F3" s="4"/>
      <c r="G3" s="4"/>
      <c r="H3" s="5" t="s">
        <v>3</v>
      </c>
      <c r="I3" s="5"/>
      <c r="J3" s="5"/>
      <c r="K3" s="5"/>
      <c r="L3" s="5"/>
      <c r="M3" s="5"/>
    </row>
    <row r="4" spans="1:13" ht="29.25" customHeight="1">
      <c r="A4" s="4"/>
      <c r="B4" s="5" t="s">
        <v>4</v>
      </c>
      <c r="C4" s="5"/>
      <c r="D4" s="5" t="s">
        <v>5</v>
      </c>
      <c r="E4" s="5"/>
      <c r="F4" s="5" t="s">
        <v>6</v>
      </c>
      <c r="G4" s="5"/>
      <c r="H4" s="5" t="s">
        <v>4</v>
      </c>
      <c r="I4" s="5"/>
      <c r="J4" s="5" t="s">
        <v>5</v>
      </c>
      <c r="K4" s="5"/>
      <c r="L4" s="5" t="s">
        <v>6</v>
      </c>
      <c r="M4" s="5"/>
    </row>
    <row r="5" spans="1:13" ht="15.75">
      <c r="A5" s="4"/>
      <c r="B5" s="6" t="s">
        <v>7</v>
      </c>
      <c r="C5" s="6" t="s">
        <v>8</v>
      </c>
      <c r="D5" s="6" t="s">
        <v>7</v>
      </c>
      <c r="E5" s="6" t="s">
        <v>8</v>
      </c>
      <c r="F5" s="6" t="s">
        <v>7</v>
      </c>
      <c r="G5" s="6" t="s">
        <v>8</v>
      </c>
      <c r="H5" s="6" t="s">
        <v>7</v>
      </c>
      <c r="I5" s="6" t="s">
        <v>8</v>
      </c>
      <c r="J5" s="6" t="s">
        <v>7</v>
      </c>
      <c r="K5" s="6" t="s">
        <v>8</v>
      </c>
      <c r="L5" s="6" t="s">
        <v>7</v>
      </c>
      <c r="M5" s="6" t="s">
        <v>8</v>
      </c>
    </row>
    <row r="6" spans="1:18" ht="31.5" customHeight="1">
      <c r="A6" s="7" t="s">
        <v>9</v>
      </c>
      <c r="B6" s="8">
        <f>D6+F6</f>
        <v>2298967</v>
      </c>
      <c r="C6" s="9">
        <f>E6+G6</f>
        <v>100</v>
      </c>
      <c r="D6" s="8">
        <f>D15+D24+D27</f>
        <v>1466694</v>
      </c>
      <c r="E6" s="9">
        <f>D6*100/$B6</f>
        <v>63.7979579524195</v>
      </c>
      <c r="F6" s="8">
        <f>F15+F24+F27</f>
        <v>832273</v>
      </c>
      <c r="G6" s="9">
        <f>F6*100/$B6</f>
        <v>36.2020420475805</v>
      </c>
      <c r="H6" s="8">
        <f>J6+L6</f>
        <v>3553722</v>
      </c>
      <c r="I6" s="9">
        <f>K6+M6</f>
        <v>100</v>
      </c>
      <c r="J6" s="8">
        <f>J15+J24+J27</f>
        <v>1795169</v>
      </c>
      <c r="K6" s="9">
        <f>J6*100/$H6</f>
        <v>50.51517817094303</v>
      </c>
      <c r="L6" s="8">
        <f>L15+L24+L27</f>
        <v>1758553</v>
      </c>
      <c r="M6" s="9">
        <f>L6*100/$H6</f>
        <v>49.48482182905697</v>
      </c>
      <c r="N6" s="10"/>
      <c r="O6" s="3">
        <f>SUM(B7:B14)</f>
        <v>2298967</v>
      </c>
      <c r="P6" s="3">
        <f>SUM(D7:D14)</f>
        <v>1466694</v>
      </c>
      <c r="Q6" s="3">
        <f>SUM(F7:F14)</f>
        <v>832273</v>
      </c>
      <c r="R6" s="3" t="s">
        <v>10</v>
      </c>
    </row>
    <row r="7" spans="1:18" ht="15.75">
      <c r="A7" s="11" t="s">
        <v>11</v>
      </c>
      <c r="B7" s="12">
        <f aca="true" t="shared" si="0" ref="B7:B14">D7+F7</f>
        <v>132648</v>
      </c>
      <c r="C7" s="9">
        <f aca="true" t="shared" si="1" ref="C7:C14">E7+G7</f>
        <v>100</v>
      </c>
      <c r="D7" s="13">
        <f>D16+D28</f>
        <v>130766</v>
      </c>
      <c r="E7" s="14">
        <f aca="true" t="shared" si="2" ref="E7:E14">D7*100/$B7</f>
        <v>98.58120740606718</v>
      </c>
      <c r="F7" s="13">
        <f>F16+F28</f>
        <v>1882</v>
      </c>
      <c r="G7" s="14">
        <f aca="true" t="shared" si="3" ref="G7:G14">F7*100/$B7</f>
        <v>1.4187925939328148</v>
      </c>
      <c r="H7" s="12">
        <f aca="true" t="shared" si="4" ref="H7:H14">J7+L7</f>
        <v>126086</v>
      </c>
      <c r="I7" s="9">
        <f aca="true" t="shared" si="5" ref="I7:I23">K7+M7</f>
        <v>100</v>
      </c>
      <c r="J7" s="13">
        <f>J16+J28</f>
        <v>124823</v>
      </c>
      <c r="K7" s="9">
        <f aca="true" t="shared" si="6" ref="K7:K30">J7*100/$H7</f>
        <v>98.99830274574497</v>
      </c>
      <c r="L7" s="13">
        <f>L16+L28</f>
        <v>1263</v>
      </c>
      <c r="M7" s="9">
        <f aca="true" t="shared" si="7" ref="M7:M26">L7*100/$H7</f>
        <v>1.0016972542550322</v>
      </c>
      <c r="R7" s="3">
        <f>B6-O6</f>
        <v>0</v>
      </c>
    </row>
    <row r="8" spans="1:18" ht="15.75">
      <c r="A8" s="11" t="s">
        <v>12</v>
      </c>
      <c r="B8" s="12">
        <f t="shared" si="0"/>
        <v>272</v>
      </c>
      <c r="C8" s="9">
        <f t="shared" si="1"/>
        <v>100</v>
      </c>
      <c r="D8" s="13">
        <f>D17</f>
        <v>269</v>
      </c>
      <c r="E8" s="14">
        <f t="shared" si="2"/>
        <v>98.8970588235294</v>
      </c>
      <c r="F8" s="13">
        <f>F17</f>
        <v>3</v>
      </c>
      <c r="G8" s="14">
        <f t="shared" si="3"/>
        <v>1.1029411764705883</v>
      </c>
      <c r="H8" s="12">
        <f t="shared" si="4"/>
        <v>272</v>
      </c>
      <c r="I8" s="9">
        <f t="shared" si="5"/>
        <v>100</v>
      </c>
      <c r="J8" s="13">
        <f>J17</f>
        <v>269</v>
      </c>
      <c r="K8" s="9">
        <f t="shared" si="6"/>
        <v>98.8970588235294</v>
      </c>
      <c r="L8" s="13">
        <f>L17</f>
        <v>3</v>
      </c>
      <c r="M8" s="9">
        <f t="shared" si="7"/>
        <v>1.1029411764705883</v>
      </c>
      <c r="R8" s="3">
        <f>D6-P6</f>
        <v>0</v>
      </c>
    </row>
    <row r="9" spans="1:18" ht="15.75">
      <c r="A9" s="11" t="s">
        <v>13</v>
      </c>
      <c r="B9" s="12">
        <f t="shared" si="0"/>
        <v>1315430</v>
      </c>
      <c r="C9" s="9">
        <f t="shared" si="1"/>
        <v>100</v>
      </c>
      <c r="D9" s="13">
        <f>D18+D25+D29</f>
        <v>1070030</v>
      </c>
      <c r="E9" s="14">
        <f t="shared" si="2"/>
        <v>81.34450331830656</v>
      </c>
      <c r="F9" s="13">
        <f>F18+F25+F29</f>
        <v>245400</v>
      </c>
      <c r="G9" s="14">
        <f t="shared" si="3"/>
        <v>18.65549668169344</v>
      </c>
      <c r="H9" s="12">
        <f t="shared" si="4"/>
        <v>1551486</v>
      </c>
      <c r="I9" s="9">
        <f t="shared" si="5"/>
        <v>100</v>
      </c>
      <c r="J9" s="13">
        <f>J18+J25+J29</f>
        <v>1256408</v>
      </c>
      <c r="K9" s="9">
        <f t="shared" si="6"/>
        <v>80.98094343100743</v>
      </c>
      <c r="L9" s="13">
        <f>L18+L25+L29</f>
        <v>295078</v>
      </c>
      <c r="M9" s="9">
        <f t="shared" si="7"/>
        <v>19.019056568992564</v>
      </c>
      <c r="R9" s="3">
        <f>F6-Q6</f>
        <v>0</v>
      </c>
    </row>
    <row r="10" spans="1:13" ht="15.75">
      <c r="A10" s="11" t="s">
        <v>14</v>
      </c>
      <c r="B10" s="12">
        <f t="shared" si="0"/>
        <v>841789</v>
      </c>
      <c r="C10" s="9">
        <f t="shared" si="1"/>
        <v>100</v>
      </c>
      <c r="D10" s="13">
        <f>D19+D26+D30</f>
        <v>262926</v>
      </c>
      <c r="E10" s="14">
        <f t="shared" si="2"/>
        <v>31.23419289156784</v>
      </c>
      <c r="F10" s="13">
        <f>F19+F26+F30</f>
        <v>578863</v>
      </c>
      <c r="G10" s="14">
        <f t="shared" si="3"/>
        <v>68.76580710843216</v>
      </c>
      <c r="H10" s="12">
        <f t="shared" si="4"/>
        <v>1246604</v>
      </c>
      <c r="I10" s="9">
        <f t="shared" si="5"/>
        <v>100</v>
      </c>
      <c r="J10" s="13">
        <f>J19+J26+J30</f>
        <v>276272</v>
      </c>
      <c r="K10" s="9">
        <f t="shared" si="6"/>
        <v>22.16196963911555</v>
      </c>
      <c r="L10" s="13">
        <f>L19+L26+L30</f>
        <v>970332</v>
      </c>
      <c r="M10" s="9">
        <f t="shared" si="7"/>
        <v>77.83803036088445</v>
      </c>
    </row>
    <row r="11" spans="1:17" ht="15.75">
      <c r="A11" s="11" t="s">
        <v>15</v>
      </c>
      <c r="B11" s="12">
        <f t="shared" si="0"/>
        <v>6560</v>
      </c>
      <c r="C11" s="9">
        <f t="shared" si="1"/>
        <v>100</v>
      </c>
      <c r="D11" s="13">
        <f>D20</f>
        <v>1230</v>
      </c>
      <c r="E11" s="14">
        <f t="shared" si="2"/>
        <v>18.75</v>
      </c>
      <c r="F11" s="13">
        <f>F20</f>
        <v>5330</v>
      </c>
      <c r="G11" s="14">
        <f t="shared" si="3"/>
        <v>81.25</v>
      </c>
      <c r="H11" s="12">
        <f t="shared" si="4"/>
        <v>41588</v>
      </c>
      <c r="I11" s="9">
        <f t="shared" si="5"/>
        <v>100</v>
      </c>
      <c r="J11" s="13">
        <f>J20</f>
        <v>1340</v>
      </c>
      <c r="K11" s="9">
        <f t="shared" si="6"/>
        <v>3.2220832932576706</v>
      </c>
      <c r="L11" s="13">
        <f>L20</f>
        <v>40248</v>
      </c>
      <c r="M11" s="9">
        <f t="shared" si="7"/>
        <v>96.77791670674233</v>
      </c>
      <c r="O11" s="3">
        <f>SUM(H7:H14)</f>
        <v>3553722</v>
      </c>
      <c r="P11" s="3">
        <f>SUM(J7:J14)</f>
        <v>1795169</v>
      </c>
      <c r="Q11" s="3">
        <f>SUM(L7:L14)</f>
        <v>1758553</v>
      </c>
    </row>
    <row r="12" spans="1:13" ht="15.75">
      <c r="A12" s="11" t="s">
        <v>16</v>
      </c>
      <c r="B12" s="12">
        <f t="shared" si="0"/>
        <v>1997</v>
      </c>
      <c r="C12" s="9">
        <f t="shared" si="1"/>
        <v>100</v>
      </c>
      <c r="D12" s="13">
        <f>D21</f>
        <v>1403</v>
      </c>
      <c r="E12" s="14">
        <f t="shared" si="2"/>
        <v>70.25538307461191</v>
      </c>
      <c r="F12" s="13">
        <f>F21</f>
        <v>594</v>
      </c>
      <c r="G12" s="14">
        <f t="shared" si="3"/>
        <v>29.744616925388083</v>
      </c>
      <c r="H12" s="12">
        <f t="shared" si="4"/>
        <v>587529</v>
      </c>
      <c r="I12" s="9">
        <f t="shared" si="5"/>
        <v>100</v>
      </c>
      <c r="J12" s="13">
        <f>J21</f>
        <v>136052</v>
      </c>
      <c r="K12" s="9">
        <f t="shared" si="6"/>
        <v>23.15664418267013</v>
      </c>
      <c r="L12" s="13">
        <f>L21</f>
        <v>451477</v>
      </c>
      <c r="M12" s="9">
        <f t="shared" si="7"/>
        <v>76.84335581732986</v>
      </c>
    </row>
    <row r="13" spans="1:13" ht="15.75">
      <c r="A13" s="11" t="s">
        <v>17</v>
      </c>
      <c r="B13" s="12">
        <f t="shared" si="0"/>
        <v>197</v>
      </c>
      <c r="C13" s="9">
        <f t="shared" si="1"/>
        <v>100</v>
      </c>
      <c r="D13" s="13">
        <f>D22</f>
        <v>65</v>
      </c>
      <c r="E13" s="14">
        <f t="shared" si="2"/>
        <v>32.994923857868024</v>
      </c>
      <c r="F13" s="13">
        <f>F22</f>
        <v>132</v>
      </c>
      <c r="G13" s="14">
        <f t="shared" si="3"/>
        <v>67.00507614213198</v>
      </c>
      <c r="H13" s="12"/>
      <c r="I13" s="9"/>
      <c r="J13" s="13"/>
      <c r="K13" s="9"/>
      <c r="L13" s="13"/>
      <c r="M13" s="9"/>
    </row>
    <row r="14" spans="1:13" ht="15.75">
      <c r="A14" s="11" t="s">
        <v>18</v>
      </c>
      <c r="B14" s="12">
        <f t="shared" si="0"/>
        <v>74</v>
      </c>
      <c r="C14" s="9">
        <f t="shared" si="1"/>
        <v>100</v>
      </c>
      <c r="D14" s="13">
        <f>D23</f>
        <v>5</v>
      </c>
      <c r="E14" s="14">
        <f t="shared" si="2"/>
        <v>6.756756756756757</v>
      </c>
      <c r="F14" s="13">
        <f>F23</f>
        <v>69</v>
      </c>
      <c r="G14" s="14">
        <f t="shared" si="3"/>
        <v>93.24324324324324</v>
      </c>
      <c r="H14" s="12">
        <f t="shared" si="4"/>
        <v>157</v>
      </c>
      <c r="I14" s="9">
        <f t="shared" si="5"/>
        <v>100</v>
      </c>
      <c r="J14" s="13">
        <f>J23</f>
        <v>5</v>
      </c>
      <c r="K14" s="9">
        <f t="shared" si="6"/>
        <v>3.1847133757961785</v>
      </c>
      <c r="L14" s="13">
        <f>L23</f>
        <v>152</v>
      </c>
      <c r="M14" s="9">
        <f t="shared" si="7"/>
        <v>96.81528662420382</v>
      </c>
    </row>
    <row r="15" spans="1:14" ht="38.25" customHeight="1">
      <c r="A15" s="7" t="s">
        <v>19</v>
      </c>
      <c r="B15" s="8">
        <f>D15+F15</f>
        <v>53507</v>
      </c>
      <c r="C15" s="9">
        <f>E15+G15</f>
        <v>100</v>
      </c>
      <c r="D15" s="8">
        <f>SUM(D16:D23)</f>
        <v>44357</v>
      </c>
      <c r="E15" s="9">
        <f>D15*100/$B15</f>
        <v>82.89943371895266</v>
      </c>
      <c r="F15" s="8">
        <f>SUM(F16:F23)</f>
        <v>9150</v>
      </c>
      <c r="G15" s="9">
        <f>F15*100/$B15</f>
        <v>17.10056628104734</v>
      </c>
      <c r="H15" s="8">
        <f>J15+L15</f>
        <v>1169566</v>
      </c>
      <c r="I15" s="9">
        <f>K15+M15</f>
        <v>100</v>
      </c>
      <c r="J15" s="8">
        <f>SUM(J16:J23)</f>
        <v>341500</v>
      </c>
      <c r="K15" s="9">
        <f>J15*100/$H15</f>
        <v>29.198865220090187</v>
      </c>
      <c r="L15" s="8">
        <f>SUM(L16:L23)</f>
        <v>828066</v>
      </c>
      <c r="M15" s="9">
        <f>L15*100/$H15</f>
        <v>70.80113477990982</v>
      </c>
      <c r="N15" s="10"/>
    </row>
    <row r="16" spans="1:13" ht="15.75">
      <c r="A16" s="11" t="s">
        <v>11</v>
      </c>
      <c r="B16" s="12">
        <f aca="true" t="shared" si="8" ref="B16:B23">D16+F16</f>
        <v>36054</v>
      </c>
      <c r="C16" s="9">
        <f aca="true" t="shared" si="9" ref="C16:C23">E16+G16</f>
        <v>100</v>
      </c>
      <c r="D16" s="13">
        <v>34172</v>
      </c>
      <c r="E16" s="9">
        <f aca="true" t="shared" si="10" ref="E16:E23">D16*100/$B16</f>
        <v>94.78005214400622</v>
      </c>
      <c r="F16" s="13">
        <v>1882</v>
      </c>
      <c r="G16" s="9">
        <f aca="true" t="shared" si="11" ref="G16:G23">F16*100/$B16</f>
        <v>5.219947855993787</v>
      </c>
      <c r="H16" s="12">
        <f aca="true" t="shared" si="12" ref="H16:H23">J16+L16</f>
        <v>29492</v>
      </c>
      <c r="I16" s="9">
        <f t="shared" si="5"/>
        <v>100</v>
      </c>
      <c r="J16" s="13">
        <v>28229</v>
      </c>
      <c r="K16" s="9">
        <f t="shared" si="6"/>
        <v>95.71748270717482</v>
      </c>
      <c r="L16" s="13">
        <v>1263</v>
      </c>
      <c r="M16" s="9">
        <f t="shared" si="7"/>
        <v>4.282517292825173</v>
      </c>
    </row>
    <row r="17" spans="1:13" ht="15.75">
      <c r="A17" s="11" t="s">
        <v>12</v>
      </c>
      <c r="B17" s="12">
        <f t="shared" si="8"/>
        <v>272</v>
      </c>
      <c r="C17" s="9">
        <f t="shared" si="9"/>
        <v>100</v>
      </c>
      <c r="D17" s="13">
        <v>269</v>
      </c>
      <c r="E17" s="9">
        <f t="shared" si="10"/>
        <v>98.8970588235294</v>
      </c>
      <c r="F17" s="13">
        <v>3</v>
      </c>
      <c r="G17" s="9">
        <f t="shared" si="11"/>
        <v>1.1029411764705883</v>
      </c>
      <c r="H17" s="12">
        <f t="shared" si="12"/>
        <v>272</v>
      </c>
      <c r="I17" s="9">
        <f t="shared" si="5"/>
        <v>100</v>
      </c>
      <c r="J17" s="13">
        <v>269</v>
      </c>
      <c r="K17" s="9">
        <f t="shared" si="6"/>
        <v>98.8970588235294</v>
      </c>
      <c r="L17" s="13">
        <v>3</v>
      </c>
      <c r="M17" s="9">
        <f t="shared" si="7"/>
        <v>1.1029411764705883</v>
      </c>
    </row>
    <row r="18" spans="1:13" ht="15.75">
      <c r="A18" s="11" t="s">
        <v>13</v>
      </c>
      <c r="B18" s="12">
        <f t="shared" si="8"/>
        <v>5353</v>
      </c>
      <c r="C18" s="9">
        <f t="shared" si="9"/>
        <v>100</v>
      </c>
      <c r="D18" s="13">
        <v>5186</v>
      </c>
      <c r="E18" s="9">
        <f t="shared" si="10"/>
        <v>96.88025406314216</v>
      </c>
      <c r="F18" s="13">
        <v>167</v>
      </c>
      <c r="G18" s="9">
        <f t="shared" si="11"/>
        <v>3.1197459368578366</v>
      </c>
      <c r="H18" s="12">
        <f t="shared" si="12"/>
        <v>177889</v>
      </c>
      <c r="I18" s="9">
        <f t="shared" si="5"/>
        <v>100</v>
      </c>
      <c r="J18" s="13">
        <f>4599+159442</f>
        <v>164041</v>
      </c>
      <c r="K18" s="9">
        <f t="shared" si="6"/>
        <v>92.21537025898172</v>
      </c>
      <c r="L18" s="13">
        <v>13848</v>
      </c>
      <c r="M18" s="9">
        <f t="shared" si="7"/>
        <v>7.784629741018276</v>
      </c>
    </row>
    <row r="19" spans="1:13" ht="15.75">
      <c r="A19" s="11" t="s">
        <v>14</v>
      </c>
      <c r="B19" s="12">
        <f t="shared" si="8"/>
        <v>3000</v>
      </c>
      <c r="C19" s="9">
        <f t="shared" si="9"/>
        <v>100</v>
      </c>
      <c r="D19" s="13">
        <v>2027</v>
      </c>
      <c r="E19" s="9">
        <f t="shared" si="10"/>
        <v>67.56666666666666</v>
      </c>
      <c r="F19" s="13">
        <v>973</v>
      </c>
      <c r="G19" s="9">
        <f t="shared" si="11"/>
        <v>32.43333333333333</v>
      </c>
      <c r="H19" s="12">
        <f t="shared" si="12"/>
        <v>332639</v>
      </c>
      <c r="I19" s="9">
        <f t="shared" si="5"/>
        <v>100</v>
      </c>
      <c r="J19" s="13">
        <v>11564</v>
      </c>
      <c r="K19" s="9">
        <f t="shared" si="6"/>
        <v>3.476441427493469</v>
      </c>
      <c r="L19" s="13">
        <v>321075</v>
      </c>
      <c r="M19" s="9">
        <f t="shared" si="7"/>
        <v>96.52355857250653</v>
      </c>
    </row>
    <row r="20" spans="1:13" ht="15.75">
      <c r="A20" s="11" t="s">
        <v>15</v>
      </c>
      <c r="B20" s="12">
        <f t="shared" si="8"/>
        <v>6560</v>
      </c>
      <c r="C20" s="9">
        <f t="shared" si="9"/>
        <v>100</v>
      </c>
      <c r="D20" s="13">
        <v>1230</v>
      </c>
      <c r="E20" s="9">
        <f t="shared" si="10"/>
        <v>18.75</v>
      </c>
      <c r="F20" s="13">
        <v>5330</v>
      </c>
      <c r="G20" s="9">
        <f t="shared" si="11"/>
        <v>81.25</v>
      </c>
      <c r="H20" s="12">
        <f t="shared" si="12"/>
        <v>41588</v>
      </c>
      <c r="I20" s="9">
        <f t="shared" si="5"/>
        <v>100</v>
      </c>
      <c r="J20" s="13">
        <v>1340</v>
      </c>
      <c r="K20" s="9">
        <f t="shared" si="6"/>
        <v>3.2220832932576706</v>
      </c>
      <c r="L20" s="13">
        <v>40248</v>
      </c>
      <c r="M20" s="9">
        <f t="shared" si="7"/>
        <v>96.77791670674233</v>
      </c>
    </row>
    <row r="21" spans="1:13" ht="15.75">
      <c r="A21" s="11" t="s">
        <v>16</v>
      </c>
      <c r="B21" s="12">
        <f t="shared" si="8"/>
        <v>1997</v>
      </c>
      <c r="C21" s="9">
        <f t="shared" si="9"/>
        <v>100</v>
      </c>
      <c r="D21" s="13">
        <v>1403</v>
      </c>
      <c r="E21" s="9">
        <f t="shared" si="10"/>
        <v>70.25538307461191</v>
      </c>
      <c r="F21" s="13">
        <v>594</v>
      </c>
      <c r="G21" s="9">
        <f t="shared" si="11"/>
        <v>29.744616925388083</v>
      </c>
      <c r="H21" s="12">
        <f t="shared" si="12"/>
        <v>587529</v>
      </c>
      <c r="I21" s="9">
        <f t="shared" si="5"/>
        <v>100</v>
      </c>
      <c r="J21" s="13">
        <v>136052</v>
      </c>
      <c r="K21" s="9">
        <f t="shared" si="6"/>
        <v>23.15664418267013</v>
      </c>
      <c r="L21" s="13">
        <v>451477</v>
      </c>
      <c r="M21" s="9">
        <f t="shared" si="7"/>
        <v>76.84335581732986</v>
      </c>
    </row>
    <row r="22" spans="1:13" ht="15.75">
      <c r="A22" s="11" t="s">
        <v>17</v>
      </c>
      <c r="B22" s="12">
        <f t="shared" si="8"/>
        <v>197</v>
      </c>
      <c r="C22" s="9">
        <f t="shared" si="9"/>
        <v>100</v>
      </c>
      <c r="D22" s="13">
        <v>65</v>
      </c>
      <c r="E22" s="9">
        <f t="shared" si="10"/>
        <v>32.994923857868024</v>
      </c>
      <c r="F22" s="13">
        <v>132</v>
      </c>
      <c r="G22" s="9">
        <f t="shared" si="11"/>
        <v>67.00507614213198</v>
      </c>
      <c r="H22" s="12"/>
      <c r="I22" s="9"/>
      <c r="J22" s="13"/>
      <c r="K22" s="9"/>
      <c r="L22" s="13"/>
      <c r="M22" s="9"/>
    </row>
    <row r="23" spans="1:13" ht="15.75">
      <c r="A23" s="11" t="s">
        <v>18</v>
      </c>
      <c r="B23" s="12">
        <f t="shared" si="8"/>
        <v>74</v>
      </c>
      <c r="C23" s="9">
        <f t="shared" si="9"/>
        <v>100</v>
      </c>
      <c r="D23" s="13">
        <v>5</v>
      </c>
      <c r="E23" s="9">
        <f t="shared" si="10"/>
        <v>6.756756756756757</v>
      </c>
      <c r="F23" s="13">
        <v>69</v>
      </c>
      <c r="G23" s="9">
        <f t="shared" si="11"/>
        <v>93.24324324324324</v>
      </c>
      <c r="H23" s="12">
        <f t="shared" si="12"/>
        <v>157</v>
      </c>
      <c r="I23" s="9">
        <f t="shared" si="5"/>
        <v>100</v>
      </c>
      <c r="J23" s="13">
        <v>5</v>
      </c>
      <c r="K23" s="9">
        <f t="shared" si="6"/>
        <v>3.1847133757961785</v>
      </c>
      <c r="L23" s="13">
        <v>152</v>
      </c>
      <c r="M23" s="9">
        <f t="shared" si="7"/>
        <v>96.81528662420382</v>
      </c>
    </row>
    <row r="24" spans="1:14" ht="31.5">
      <c r="A24" s="7" t="s">
        <v>20</v>
      </c>
      <c r="B24" s="8">
        <f aca="true" t="shared" si="13" ref="B24:C30">D24+F24</f>
        <v>2122813</v>
      </c>
      <c r="C24" s="9">
        <f t="shared" si="13"/>
        <v>100</v>
      </c>
      <c r="D24" s="8">
        <f>SUM(D25:D26)</f>
        <v>1299690</v>
      </c>
      <c r="E24" s="9">
        <f>D24*100/$B24</f>
        <v>61.22489357282059</v>
      </c>
      <c r="F24" s="8">
        <f>SUM(F25:F26)</f>
        <v>823123</v>
      </c>
      <c r="G24" s="9">
        <f>F24*100/$B24</f>
        <v>38.77510642717941</v>
      </c>
      <c r="H24" s="8">
        <f>J24+L24</f>
        <v>2261509</v>
      </c>
      <c r="I24" s="9">
        <f>K24+M24</f>
        <v>100</v>
      </c>
      <c r="J24" s="8">
        <f>SUM(J25:J26)</f>
        <v>1331022</v>
      </c>
      <c r="K24" s="9">
        <f>J24*100/$H24</f>
        <v>58.855481008477085</v>
      </c>
      <c r="L24" s="8">
        <f>SUM(L25:L26)</f>
        <v>930487</v>
      </c>
      <c r="M24" s="9">
        <f>L24*100/$H24</f>
        <v>41.144518991522915</v>
      </c>
      <c r="N24" s="10"/>
    </row>
    <row r="25" spans="1:13" ht="15.75">
      <c r="A25" s="11" t="s">
        <v>13</v>
      </c>
      <c r="B25" s="12">
        <f t="shared" si="13"/>
        <v>1295922</v>
      </c>
      <c r="C25" s="9">
        <f t="shared" si="13"/>
        <v>100</v>
      </c>
      <c r="D25" s="13">
        <v>1050689</v>
      </c>
      <c r="E25" s="9">
        <f aca="true" t="shared" si="14" ref="E25:E30">D25*100/$B25</f>
        <v>81.07656170664592</v>
      </c>
      <c r="F25" s="13">
        <v>245233</v>
      </c>
      <c r="G25" s="9">
        <f>F25*100/$B25</f>
        <v>18.923438293354074</v>
      </c>
      <c r="H25" s="12">
        <f aca="true" t="shared" si="15" ref="H25:H30">J25+L25</f>
        <v>1359442</v>
      </c>
      <c r="I25" s="9">
        <f aca="true" t="shared" si="16" ref="I25:I30">K25+M25</f>
        <v>100</v>
      </c>
      <c r="J25" s="13">
        <v>1078212</v>
      </c>
      <c r="K25" s="9">
        <f t="shared" si="6"/>
        <v>79.31283570759179</v>
      </c>
      <c r="L25" s="13">
        <v>281230</v>
      </c>
      <c r="M25" s="9">
        <f t="shared" si="7"/>
        <v>20.68716429240821</v>
      </c>
    </row>
    <row r="26" spans="1:13" ht="15.75">
      <c r="A26" s="11" t="s">
        <v>14</v>
      </c>
      <c r="B26" s="12">
        <f t="shared" si="13"/>
        <v>826891</v>
      </c>
      <c r="C26" s="9">
        <f t="shared" si="13"/>
        <v>100</v>
      </c>
      <c r="D26" s="13">
        <v>249001</v>
      </c>
      <c r="E26" s="9">
        <f t="shared" si="14"/>
        <v>30.11291693826635</v>
      </c>
      <c r="F26" s="13">
        <v>577890</v>
      </c>
      <c r="G26" s="9">
        <f>F26*100/$B26</f>
        <v>69.88708306173365</v>
      </c>
      <c r="H26" s="12">
        <f t="shared" si="15"/>
        <v>902067</v>
      </c>
      <c r="I26" s="9">
        <f t="shared" si="16"/>
        <v>100</v>
      </c>
      <c r="J26" s="13">
        <v>252810</v>
      </c>
      <c r="K26" s="9">
        <f t="shared" si="6"/>
        <v>28.025634459524625</v>
      </c>
      <c r="L26" s="13">
        <v>649257</v>
      </c>
      <c r="M26" s="9">
        <f t="shared" si="7"/>
        <v>71.97436554047538</v>
      </c>
    </row>
    <row r="27" spans="1:14" ht="31.5">
      <c r="A27" s="7" t="s">
        <v>21</v>
      </c>
      <c r="B27" s="8">
        <f t="shared" si="13"/>
        <v>122647</v>
      </c>
      <c r="C27" s="9">
        <f t="shared" si="13"/>
        <v>100</v>
      </c>
      <c r="D27" s="8">
        <f>SUM(D28:D30)</f>
        <v>122647</v>
      </c>
      <c r="E27" s="9">
        <f>D27*100/$B27</f>
        <v>100</v>
      </c>
      <c r="F27" s="8"/>
      <c r="G27" s="15"/>
      <c r="H27" s="8">
        <f t="shared" si="15"/>
        <v>122647</v>
      </c>
      <c r="I27" s="9">
        <f>K27+M27</f>
        <v>100</v>
      </c>
      <c r="J27" s="8">
        <f>SUM(J28:J30)</f>
        <v>122647</v>
      </c>
      <c r="K27" s="9">
        <f t="shared" si="6"/>
        <v>100</v>
      </c>
      <c r="L27" s="8"/>
      <c r="M27" s="15"/>
      <c r="N27" s="10"/>
    </row>
    <row r="28" spans="1:13" ht="15.75">
      <c r="A28" s="11" t="s">
        <v>11</v>
      </c>
      <c r="B28" s="12">
        <f t="shared" si="13"/>
        <v>96594</v>
      </c>
      <c r="C28" s="9">
        <f t="shared" si="13"/>
        <v>100</v>
      </c>
      <c r="D28" s="13">
        <v>96594</v>
      </c>
      <c r="E28" s="14">
        <f t="shared" si="14"/>
        <v>100</v>
      </c>
      <c r="F28" s="13"/>
      <c r="G28" s="11"/>
      <c r="H28" s="12">
        <f t="shared" si="15"/>
        <v>96594</v>
      </c>
      <c r="I28" s="9">
        <f t="shared" si="16"/>
        <v>100</v>
      </c>
      <c r="J28" s="13">
        <v>96594</v>
      </c>
      <c r="K28" s="14">
        <f t="shared" si="6"/>
        <v>100</v>
      </c>
      <c r="L28" s="13"/>
      <c r="M28" s="11"/>
    </row>
    <row r="29" spans="1:13" ht="15.75">
      <c r="A29" s="11" t="s">
        <v>13</v>
      </c>
      <c r="B29" s="12">
        <f t="shared" si="13"/>
        <v>14155</v>
      </c>
      <c r="C29" s="9">
        <f t="shared" si="13"/>
        <v>100</v>
      </c>
      <c r="D29" s="13">
        <v>14155</v>
      </c>
      <c r="E29" s="14">
        <f t="shared" si="14"/>
        <v>100</v>
      </c>
      <c r="F29" s="13"/>
      <c r="G29" s="11"/>
      <c r="H29" s="12">
        <f t="shared" si="15"/>
        <v>14155</v>
      </c>
      <c r="I29" s="9">
        <f t="shared" si="16"/>
        <v>100</v>
      </c>
      <c r="J29" s="13">
        <v>14155</v>
      </c>
      <c r="K29" s="14">
        <f t="shared" si="6"/>
        <v>100</v>
      </c>
      <c r="L29" s="13"/>
      <c r="M29" s="11"/>
    </row>
    <row r="30" spans="1:13" ht="15.75">
      <c r="A30" s="11" t="s">
        <v>14</v>
      </c>
      <c r="B30" s="12">
        <f t="shared" si="13"/>
        <v>11898</v>
      </c>
      <c r="C30" s="9">
        <f t="shared" si="13"/>
        <v>100</v>
      </c>
      <c r="D30" s="13">
        <v>11898</v>
      </c>
      <c r="E30" s="14">
        <f t="shared" si="14"/>
        <v>100</v>
      </c>
      <c r="F30" s="13"/>
      <c r="G30" s="11"/>
      <c r="H30" s="12">
        <f t="shared" si="15"/>
        <v>11898</v>
      </c>
      <c r="I30" s="9">
        <f t="shared" si="16"/>
        <v>100</v>
      </c>
      <c r="J30" s="13">
        <v>11898</v>
      </c>
      <c r="K30" s="14">
        <f t="shared" si="6"/>
        <v>100</v>
      </c>
      <c r="L30" s="13"/>
      <c r="M30" s="11"/>
    </row>
  </sheetData>
  <mergeCells count="10">
    <mergeCell ref="A1:M1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1"/>
  <headerFooter alignWithMargins="0">
    <oddHeader>&amp;R&amp;"Arial,Aldin"&amp;12Anexa nr.4</oddHeader>
  </headerFooter>
  <ignoredErrors>
    <ignoredError sqref="E6:E12 E24 K24 E14:E15 K6:K12 E13 K14:K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laura.tihan</cp:lastModifiedBy>
  <cp:lastPrinted>2017-02-28T09:03:43Z</cp:lastPrinted>
  <dcterms:created xsi:type="dcterms:W3CDTF">2017-02-28T09:01:46Z</dcterms:created>
  <dcterms:modified xsi:type="dcterms:W3CDTF">2017-02-28T09:15:36Z</dcterms:modified>
  <cp:category/>
  <cp:version/>
  <cp:contentType/>
  <cp:contentStatus/>
</cp:coreProperties>
</file>